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vmware-host\Shared Folders\Documentos\Actividades Formativas\UPO\Curso Excel enero 2026\"/>
    </mc:Choice>
  </mc:AlternateContent>
  <xr:revisionPtr revIDLastSave="0" documentId="13_ncr:1_{0E3AA156-5D5D-45AE-BEA3-8E5EE038AC5A}" xr6:coauthVersionLast="47" xr6:coauthVersionMax="47" xr10:uidLastSave="{00000000-0000-0000-0000-000000000000}"/>
  <bookViews>
    <workbookView xWindow="-120" yWindow="-120" windowWidth="51840" windowHeight="21240" xr2:uid="{D5110046-B17E-43B6-979B-01FB5B0344F4}"/>
  </bookViews>
  <sheets>
    <sheet name="Función BUSCARV" sheetId="1" r:id="rId1"/>
    <sheet name="Asignaturas" sheetId="2" r:id="rId2"/>
    <sheet name="Datos Alumnos" sheetId="3" r:id="rId3"/>
    <sheet name="Función BUSCARV Resuel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" i="4"/>
</calcChain>
</file>

<file path=xl/sharedStrings.xml><?xml version="1.0" encoding="utf-8"?>
<sst xmlns="http://schemas.openxmlformats.org/spreadsheetml/2006/main" count="273" uniqueCount="74">
  <si>
    <t>Nombre</t>
  </si>
  <si>
    <t>Laura</t>
  </si>
  <si>
    <t>Carlos</t>
  </si>
  <si>
    <t>Ana</t>
  </si>
  <si>
    <t>Miguel</t>
  </si>
  <si>
    <t>Sofía</t>
  </si>
  <si>
    <t>Javier</t>
  </si>
  <si>
    <t>Elena</t>
  </si>
  <si>
    <t>Código Postal</t>
  </si>
  <si>
    <t>Localidad</t>
  </si>
  <si>
    <t>Provincia</t>
  </si>
  <si>
    <t>41701</t>
  </si>
  <si>
    <t>29650</t>
  </si>
  <si>
    <t>11540</t>
  </si>
  <si>
    <t>29200</t>
  </si>
  <si>
    <t>18600</t>
  </si>
  <si>
    <t>23700</t>
  </si>
  <si>
    <t>21730</t>
  </si>
  <si>
    <t>Sevilla</t>
  </si>
  <si>
    <t>Dos Hermanas</t>
  </si>
  <si>
    <t>Málaga</t>
  </si>
  <si>
    <t>Mijas</t>
  </si>
  <si>
    <t>Cádiz</t>
  </si>
  <si>
    <t>Sanlúcar de Barrameda</t>
  </si>
  <si>
    <t>Antequera</t>
  </si>
  <si>
    <t>Granada</t>
  </si>
  <si>
    <t>Motril</t>
  </si>
  <si>
    <t>Jaén</t>
  </si>
  <si>
    <t>Linares</t>
  </si>
  <si>
    <t>Huelva</t>
  </si>
  <si>
    <t>Almonte</t>
  </si>
  <si>
    <t>Córdoba</t>
  </si>
  <si>
    <t>Lucena</t>
  </si>
  <si>
    <t>Almería</t>
  </si>
  <si>
    <t>Vera</t>
  </si>
  <si>
    <t>14900</t>
  </si>
  <si>
    <t>04620</t>
  </si>
  <si>
    <t>Cód asignatura</t>
  </si>
  <si>
    <t>DER101</t>
  </si>
  <si>
    <t>ECO102</t>
  </si>
  <si>
    <t>ADE103</t>
  </si>
  <si>
    <t>SOC104</t>
  </si>
  <si>
    <t>MAT105</t>
  </si>
  <si>
    <t>Derecho Civil I</t>
  </si>
  <si>
    <t>Introducción a la Economía</t>
  </si>
  <si>
    <t>Fundamentos de Administración</t>
  </si>
  <si>
    <t>Sociología General</t>
  </si>
  <si>
    <t>Matemáticas Aplicadas</t>
  </si>
  <si>
    <t>Nombre asignatura</t>
  </si>
  <si>
    <t>Código</t>
  </si>
  <si>
    <t>Asignatura</t>
  </si>
  <si>
    <t>Grado</t>
  </si>
  <si>
    <t>Créditos</t>
  </si>
  <si>
    <t>Importe</t>
  </si>
  <si>
    <t>Importe por cada crédito:</t>
  </si>
  <si>
    <t>DER</t>
  </si>
  <si>
    <t>ECO</t>
  </si>
  <si>
    <t>ADE</t>
  </si>
  <si>
    <t>SOC</t>
  </si>
  <si>
    <t>MAT</t>
  </si>
  <si>
    <t>Derecho</t>
  </si>
  <si>
    <t>Economía</t>
  </si>
  <si>
    <t>Administración y Dirección de Empresas</t>
  </si>
  <si>
    <t>Sociología</t>
  </si>
  <si>
    <t>DNI</t>
  </si>
  <si>
    <t>Teléfono</t>
  </si>
  <si>
    <t>12345678Z</t>
  </si>
  <si>
    <t>04567120X</t>
  </si>
  <si>
    <t>78120456J</t>
  </si>
  <si>
    <t>26049718X</t>
  </si>
  <si>
    <t>08421579Z</t>
  </si>
  <si>
    <t>30198764V</t>
  </si>
  <si>
    <t>68912470P</t>
  </si>
  <si>
    <t>Matemáticas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</si>
</sst>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8" fontId="0" fillId="0" borderId="11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0" fontId="1" fillId="2" borderId="12" xfId="0" applyFont="1" applyFill="1" applyBorder="1" applyAlignment="1">
      <alignment horizontal="center"/>
    </xf>
    <xf numFmtId="49" fontId="0" fillId="0" borderId="12" xfId="0" applyNumberFormat="1" applyBorder="1"/>
    <xf numFmtId="0" fontId="0" fillId="2" borderId="12" xfId="0" applyFill="1" applyBorder="1"/>
    <xf numFmtId="0" fontId="0" fillId="0" borderId="12" xfId="0" applyBorder="1"/>
    <xf numFmtId="8" fontId="0" fillId="2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7CBB-D409-4262-BCF5-B8FCBDEC3440}">
  <dimension ref="A1:J42"/>
  <sheetViews>
    <sheetView tabSelected="1" workbookViewId="0">
      <selection activeCell="N7" sqref="N7"/>
    </sheetView>
  </sheetViews>
  <sheetFormatPr baseColWidth="10" defaultRowHeight="15" x14ac:dyDescent="0.25"/>
  <cols>
    <col min="1" max="1" width="11.140625" customWidth="1"/>
    <col min="2" max="2" width="13.140625" bestFit="1" customWidth="1"/>
    <col min="3" max="3" width="14.140625" customWidth="1"/>
    <col min="4" max="4" width="22" bestFit="1" customWidth="1"/>
    <col min="5" max="5" width="14.42578125" bestFit="1" customWidth="1"/>
    <col min="6" max="6" width="18.28515625" bestFit="1" customWidth="1"/>
    <col min="8" max="8" width="18.28515625" bestFit="1" customWidth="1"/>
  </cols>
  <sheetData>
    <row r="1" spans="1:10" x14ac:dyDescent="0.25">
      <c r="A1" s="22" t="s">
        <v>0</v>
      </c>
      <c r="B1" s="22" t="s">
        <v>8</v>
      </c>
      <c r="C1" s="22" t="s">
        <v>9</v>
      </c>
      <c r="D1" s="22" t="s">
        <v>10</v>
      </c>
      <c r="E1" s="22" t="s">
        <v>37</v>
      </c>
      <c r="F1" s="22" t="s">
        <v>48</v>
      </c>
      <c r="G1" s="22" t="s">
        <v>53</v>
      </c>
      <c r="H1" s="22" t="s">
        <v>51</v>
      </c>
      <c r="I1" s="22" t="s">
        <v>65</v>
      </c>
      <c r="J1" s="22" t="s">
        <v>64</v>
      </c>
    </row>
    <row r="2" spans="1:10" x14ac:dyDescent="0.25">
      <c r="A2" s="23" t="s">
        <v>1</v>
      </c>
      <c r="B2" s="23" t="s">
        <v>11</v>
      </c>
      <c r="C2" s="24"/>
      <c r="D2" s="24"/>
      <c r="E2" s="25" t="s">
        <v>38</v>
      </c>
      <c r="F2" s="24"/>
      <c r="G2" s="24"/>
      <c r="H2" s="24"/>
      <c r="I2" s="24"/>
      <c r="J2" s="24"/>
    </row>
    <row r="3" spans="1:10" x14ac:dyDescent="0.25">
      <c r="A3" s="23" t="s">
        <v>2</v>
      </c>
      <c r="B3" s="23" t="s">
        <v>12</v>
      </c>
      <c r="C3" s="24"/>
      <c r="D3" s="24"/>
      <c r="E3" s="25" t="s">
        <v>39</v>
      </c>
      <c r="F3" s="24"/>
      <c r="G3" s="24"/>
      <c r="H3" s="24"/>
      <c r="I3" s="24"/>
      <c r="J3" s="24"/>
    </row>
    <row r="4" spans="1:10" x14ac:dyDescent="0.25">
      <c r="A4" s="23" t="s">
        <v>3</v>
      </c>
      <c r="B4" s="23" t="s">
        <v>13</v>
      </c>
      <c r="C4" s="24"/>
      <c r="D4" s="24"/>
      <c r="E4" s="25" t="s">
        <v>40</v>
      </c>
      <c r="F4" s="24"/>
      <c r="G4" s="24"/>
      <c r="H4" s="24"/>
      <c r="I4" s="24"/>
      <c r="J4" s="24"/>
    </row>
    <row r="5" spans="1:10" x14ac:dyDescent="0.25">
      <c r="A5" s="23" t="s">
        <v>4</v>
      </c>
      <c r="B5" s="23" t="s">
        <v>14</v>
      </c>
      <c r="C5" s="24"/>
      <c r="D5" s="24"/>
      <c r="E5" s="25" t="s">
        <v>41</v>
      </c>
      <c r="F5" s="24"/>
      <c r="G5" s="24"/>
      <c r="H5" s="24"/>
      <c r="I5" s="24"/>
      <c r="J5" s="24"/>
    </row>
    <row r="6" spans="1:10" x14ac:dyDescent="0.25">
      <c r="A6" s="23" t="s">
        <v>5</v>
      </c>
      <c r="B6" s="23" t="s">
        <v>15</v>
      </c>
      <c r="C6" s="24"/>
      <c r="D6" s="24"/>
      <c r="E6" s="25" t="s">
        <v>42</v>
      </c>
      <c r="F6" s="24"/>
      <c r="G6" s="24"/>
      <c r="H6" s="24"/>
      <c r="I6" s="24"/>
      <c r="J6" s="24"/>
    </row>
    <row r="7" spans="1:10" x14ac:dyDescent="0.25">
      <c r="A7" s="23" t="s">
        <v>6</v>
      </c>
      <c r="B7" s="23" t="s">
        <v>16</v>
      </c>
      <c r="C7" s="24"/>
      <c r="D7" s="24"/>
      <c r="E7" s="25" t="s">
        <v>38</v>
      </c>
      <c r="F7" s="24"/>
      <c r="G7" s="24"/>
      <c r="H7" s="24"/>
      <c r="I7" s="24"/>
      <c r="J7" s="24"/>
    </row>
    <row r="8" spans="1:10" x14ac:dyDescent="0.25">
      <c r="A8" s="23" t="s">
        <v>7</v>
      </c>
      <c r="B8" s="23" t="s">
        <v>17</v>
      </c>
      <c r="C8" s="24"/>
      <c r="D8" s="24"/>
      <c r="E8" s="25" t="s">
        <v>39</v>
      </c>
      <c r="F8" s="24"/>
      <c r="G8" s="24"/>
      <c r="H8" s="24"/>
      <c r="I8" s="24"/>
      <c r="J8" s="24"/>
    </row>
    <row r="9" spans="1:10" x14ac:dyDescent="0.25">
      <c r="A9" s="23" t="s">
        <v>2</v>
      </c>
      <c r="B9" s="23" t="s">
        <v>12</v>
      </c>
      <c r="C9" s="24"/>
      <c r="D9" s="24"/>
      <c r="E9" s="25" t="s">
        <v>40</v>
      </c>
      <c r="F9" s="24"/>
      <c r="G9" s="24"/>
      <c r="H9" s="24"/>
      <c r="I9" s="24"/>
      <c r="J9" s="24"/>
    </row>
    <row r="10" spans="1:10" x14ac:dyDescent="0.25">
      <c r="A10" s="23" t="s">
        <v>1</v>
      </c>
      <c r="B10" s="23" t="s">
        <v>11</v>
      </c>
      <c r="C10" s="24"/>
      <c r="D10" s="24"/>
      <c r="E10" s="25" t="s">
        <v>41</v>
      </c>
      <c r="F10" s="24"/>
      <c r="G10" s="24"/>
      <c r="H10" s="24"/>
      <c r="I10" s="24"/>
      <c r="J10" s="24"/>
    </row>
    <row r="11" spans="1:10" x14ac:dyDescent="0.25">
      <c r="A11" s="23" t="s">
        <v>4</v>
      </c>
      <c r="B11" s="23" t="s">
        <v>14</v>
      </c>
      <c r="C11" s="24"/>
      <c r="D11" s="24"/>
      <c r="E11" s="25" t="s">
        <v>42</v>
      </c>
      <c r="F11" s="24"/>
      <c r="G11" s="24"/>
      <c r="H11" s="24"/>
      <c r="I11" s="24"/>
      <c r="J11" s="24"/>
    </row>
    <row r="12" spans="1:10" x14ac:dyDescent="0.25">
      <c r="A12" s="23" t="s">
        <v>3</v>
      </c>
      <c r="B12" s="23" t="s">
        <v>13</v>
      </c>
      <c r="C12" s="24"/>
      <c r="D12" s="24"/>
      <c r="E12" s="25" t="s">
        <v>38</v>
      </c>
      <c r="F12" s="24"/>
      <c r="G12" s="24"/>
      <c r="H12" s="24"/>
      <c r="I12" s="24"/>
      <c r="J12" s="24"/>
    </row>
    <row r="13" spans="1:10" x14ac:dyDescent="0.25">
      <c r="A13" s="23" t="s">
        <v>5</v>
      </c>
      <c r="B13" s="23" t="s">
        <v>15</v>
      </c>
      <c r="C13" s="24"/>
      <c r="D13" s="24"/>
      <c r="E13" s="25" t="s">
        <v>39</v>
      </c>
      <c r="F13" s="24"/>
      <c r="G13" s="24"/>
      <c r="H13" s="24"/>
      <c r="I13" s="24"/>
      <c r="J13" s="24"/>
    </row>
    <row r="14" spans="1:10" x14ac:dyDescent="0.25">
      <c r="A14" s="23" t="s">
        <v>6</v>
      </c>
      <c r="B14" s="23" t="s">
        <v>16</v>
      </c>
      <c r="C14" s="24"/>
      <c r="D14" s="24"/>
      <c r="E14" s="25" t="s">
        <v>40</v>
      </c>
      <c r="F14" s="24"/>
      <c r="G14" s="24"/>
      <c r="H14" s="24"/>
      <c r="I14" s="24"/>
      <c r="J14" s="24"/>
    </row>
    <row r="15" spans="1:10" x14ac:dyDescent="0.25">
      <c r="A15" s="23" t="s">
        <v>7</v>
      </c>
      <c r="B15" s="23" t="s">
        <v>17</v>
      </c>
      <c r="C15" s="24"/>
      <c r="D15" s="24"/>
      <c r="E15" s="25" t="s">
        <v>41</v>
      </c>
      <c r="F15" s="24"/>
      <c r="G15" s="24"/>
      <c r="H15" s="24"/>
      <c r="I15" s="24"/>
      <c r="J15" s="24"/>
    </row>
    <row r="16" spans="1:10" x14ac:dyDescent="0.25">
      <c r="A16" s="23" t="s">
        <v>1</v>
      </c>
      <c r="B16" s="23" t="s">
        <v>11</v>
      </c>
      <c r="C16" s="24"/>
      <c r="D16" s="24"/>
      <c r="E16" s="25" t="s">
        <v>42</v>
      </c>
      <c r="F16" s="24"/>
      <c r="G16" s="24"/>
      <c r="H16" s="24"/>
      <c r="I16" s="24"/>
      <c r="J16" s="24"/>
    </row>
    <row r="17" spans="1:10" x14ac:dyDescent="0.25">
      <c r="A17" s="23" t="s">
        <v>2</v>
      </c>
      <c r="B17" s="23" t="s">
        <v>12</v>
      </c>
      <c r="C17" s="24"/>
      <c r="D17" s="24"/>
      <c r="E17" s="25" t="s">
        <v>38</v>
      </c>
      <c r="F17" s="24"/>
      <c r="G17" s="24"/>
      <c r="H17" s="24"/>
      <c r="I17" s="24"/>
      <c r="J17" s="24"/>
    </row>
    <row r="18" spans="1:10" x14ac:dyDescent="0.25">
      <c r="A18" s="23" t="s">
        <v>4</v>
      </c>
      <c r="B18" s="23" t="s">
        <v>14</v>
      </c>
      <c r="C18" s="24"/>
      <c r="D18" s="24"/>
      <c r="E18" s="25" t="s">
        <v>39</v>
      </c>
      <c r="F18" s="24"/>
      <c r="G18" s="24"/>
      <c r="H18" s="24"/>
      <c r="I18" s="24"/>
      <c r="J18" s="24"/>
    </row>
    <row r="19" spans="1:10" x14ac:dyDescent="0.25">
      <c r="A19" s="23" t="s">
        <v>3</v>
      </c>
      <c r="B19" s="23" t="s">
        <v>13</v>
      </c>
      <c r="C19" s="24"/>
      <c r="D19" s="24"/>
      <c r="E19" s="25" t="s">
        <v>40</v>
      </c>
      <c r="F19" s="24"/>
      <c r="G19" s="24"/>
      <c r="H19" s="24"/>
      <c r="I19" s="24"/>
      <c r="J19" s="24"/>
    </row>
    <row r="20" spans="1:10" x14ac:dyDescent="0.25">
      <c r="A20" s="23" t="s">
        <v>5</v>
      </c>
      <c r="B20" s="23" t="s">
        <v>15</v>
      </c>
      <c r="C20" s="24"/>
      <c r="D20" s="24"/>
      <c r="E20" s="25" t="s">
        <v>41</v>
      </c>
      <c r="F20" s="24"/>
      <c r="G20" s="24"/>
      <c r="H20" s="24"/>
      <c r="I20" s="24"/>
      <c r="J20" s="24"/>
    </row>
    <row r="21" spans="1:10" x14ac:dyDescent="0.25">
      <c r="A21" s="23" t="s">
        <v>6</v>
      </c>
      <c r="B21" s="23" t="s">
        <v>16</v>
      </c>
      <c r="C21" s="24"/>
      <c r="D21" s="24"/>
      <c r="E21" s="25" t="s">
        <v>42</v>
      </c>
      <c r="F21" s="24"/>
      <c r="G21" s="24"/>
      <c r="H21" s="24"/>
      <c r="I21" s="24"/>
      <c r="J21" s="24"/>
    </row>
    <row r="22" spans="1:10" x14ac:dyDescent="0.25">
      <c r="A22" s="23" t="s">
        <v>7</v>
      </c>
      <c r="B22" s="23" t="s">
        <v>17</v>
      </c>
      <c r="C22" s="24"/>
      <c r="D22" s="24"/>
      <c r="E22" s="25" t="s">
        <v>38</v>
      </c>
      <c r="F22" s="24"/>
      <c r="G22" s="24"/>
      <c r="H22" s="24"/>
      <c r="I22" s="24"/>
      <c r="J22" s="24"/>
    </row>
    <row r="23" spans="1:10" x14ac:dyDescent="0.25">
      <c r="A23" s="23" t="s">
        <v>1</v>
      </c>
      <c r="B23" s="23" t="s">
        <v>11</v>
      </c>
      <c r="C23" s="24"/>
      <c r="D23" s="24"/>
      <c r="E23" s="25" t="s">
        <v>39</v>
      </c>
      <c r="F23" s="24"/>
      <c r="G23" s="24"/>
      <c r="H23" s="24"/>
      <c r="I23" s="24"/>
      <c r="J23" s="24"/>
    </row>
    <row r="24" spans="1:10" x14ac:dyDescent="0.25">
      <c r="A24" s="23" t="s">
        <v>2</v>
      </c>
      <c r="B24" s="23" t="s">
        <v>12</v>
      </c>
      <c r="C24" s="24"/>
      <c r="D24" s="24"/>
      <c r="E24" s="25" t="s">
        <v>40</v>
      </c>
      <c r="F24" s="24"/>
      <c r="G24" s="24"/>
      <c r="H24" s="24"/>
      <c r="I24" s="24"/>
      <c r="J24" s="24"/>
    </row>
    <row r="25" spans="1:10" x14ac:dyDescent="0.25">
      <c r="A25" s="23" t="s">
        <v>4</v>
      </c>
      <c r="B25" s="23" t="s">
        <v>14</v>
      </c>
      <c r="C25" s="24"/>
      <c r="D25" s="24"/>
      <c r="E25" s="25" t="s">
        <v>41</v>
      </c>
      <c r="F25" s="24"/>
      <c r="G25" s="24"/>
      <c r="H25" s="24"/>
      <c r="I25" s="24"/>
      <c r="J25" s="24"/>
    </row>
    <row r="26" spans="1:10" x14ac:dyDescent="0.25">
      <c r="A26" s="23" t="s">
        <v>3</v>
      </c>
      <c r="B26" s="23" t="s">
        <v>13</v>
      </c>
      <c r="C26" s="24"/>
      <c r="D26" s="24"/>
      <c r="E26" s="25" t="s">
        <v>42</v>
      </c>
      <c r="F26" s="24"/>
      <c r="G26" s="24"/>
      <c r="H26" s="24"/>
      <c r="I26" s="24"/>
      <c r="J26" s="24"/>
    </row>
    <row r="32" spans="1:10" ht="15.75" thickBot="1" x14ac:dyDescent="0.3"/>
    <row r="33" spans="2:4" ht="15.75" thickBot="1" x14ac:dyDescent="0.3">
      <c r="B33" s="10" t="s">
        <v>8</v>
      </c>
      <c r="C33" s="11" t="s">
        <v>10</v>
      </c>
      <c r="D33" s="12" t="s">
        <v>9</v>
      </c>
    </row>
    <row r="34" spans="2:4" x14ac:dyDescent="0.25">
      <c r="B34" s="5" t="s">
        <v>11</v>
      </c>
      <c r="C34" s="1" t="s">
        <v>18</v>
      </c>
      <c r="D34" s="6" t="s">
        <v>19</v>
      </c>
    </row>
    <row r="35" spans="2:4" x14ac:dyDescent="0.25">
      <c r="B35" s="5" t="s">
        <v>12</v>
      </c>
      <c r="C35" s="1" t="s">
        <v>20</v>
      </c>
      <c r="D35" s="6" t="s">
        <v>21</v>
      </c>
    </row>
    <row r="36" spans="2:4" x14ac:dyDescent="0.25">
      <c r="B36" s="5" t="s">
        <v>13</v>
      </c>
      <c r="C36" s="1" t="s">
        <v>22</v>
      </c>
      <c r="D36" s="6" t="s">
        <v>23</v>
      </c>
    </row>
    <row r="37" spans="2:4" x14ac:dyDescent="0.25">
      <c r="B37" s="5" t="s">
        <v>14</v>
      </c>
      <c r="C37" s="1" t="s">
        <v>20</v>
      </c>
      <c r="D37" s="6" t="s">
        <v>24</v>
      </c>
    </row>
    <row r="38" spans="2:4" x14ac:dyDescent="0.25">
      <c r="B38" s="5" t="s">
        <v>15</v>
      </c>
      <c r="C38" s="1" t="s">
        <v>25</v>
      </c>
      <c r="D38" s="6" t="s">
        <v>26</v>
      </c>
    </row>
    <row r="39" spans="2:4" x14ac:dyDescent="0.25">
      <c r="B39" s="5" t="s">
        <v>16</v>
      </c>
      <c r="C39" s="1" t="s">
        <v>27</v>
      </c>
      <c r="D39" s="6" t="s">
        <v>28</v>
      </c>
    </row>
    <row r="40" spans="2:4" x14ac:dyDescent="0.25">
      <c r="B40" s="5" t="s">
        <v>17</v>
      </c>
      <c r="C40" s="1" t="s">
        <v>29</v>
      </c>
      <c r="D40" s="6" t="s">
        <v>30</v>
      </c>
    </row>
    <row r="41" spans="2:4" x14ac:dyDescent="0.25">
      <c r="B41" s="5" t="s">
        <v>35</v>
      </c>
      <c r="C41" s="1" t="s">
        <v>31</v>
      </c>
      <c r="D41" s="6" t="s">
        <v>32</v>
      </c>
    </row>
    <row r="42" spans="2:4" ht="15.75" thickBot="1" x14ac:dyDescent="0.3">
      <c r="B42" s="7" t="s">
        <v>36</v>
      </c>
      <c r="C42" s="8" t="s">
        <v>33</v>
      </c>
      <c r="D42" s="9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5FF-72B3-49FC-8128-A98985231A0C}">
  <dimension ref="A1:C18"/>
  <sheetViews>
    <sheetView workbookViewId="0">
      <selection activeCell="B19" sqref="B19"/>
    </sheetView>
  </sheetViews>
  <sheetFormatPr baseColWidth="10" defaultRowHeight="15" x14ac:dyDescent="0.25"/>
  <cols>
    <col min="1" max="1" width="7.7109375" bestFit="1" customWidth="1"/>
    <col min="2" max="2" width="45.7109375" bestFit="1" customWidth="1"/>
    <col min="3" max="3" width="8.85546875" bestFit="1" customWidth="1"/>
  </cols>
  <sheetData>
    <row r="1" spans="1:3" ht="15.75" thickBot="1" x14ac:dyDescent="0.3">
      <c r="A1" s="10" t="s">
        <v>49</v>
      </c>
      <c r="B1" s="11" t="s">
        <v>50</v>
      </c>
      <c r="C1" s="12" t="s">
        <v>52</v>
      </c>
    </row>
    <row r="2" spans="1:3" x14ac:dyDescent="0.25">
      <c r="A2" s="2" t="s">
        <v>38</v>
      </c>
      <c r="B2" s="3" t="s">
        <v>43</v>
      </c>
      <c r="C2" s="4">
        <v>6</v>
      </c>
    </row>
    <row r="3" spans="1:3" x14ac:dyDescent="0.25">
      <c r="A3" s="14" t="s">
        <v>39</v>
      </c>
      <c r="B3" t="s">
        <v>44</v>
      </c>
      <c r="C3" s="15">
        <v>4.5</v>
      </c>
    </row>
    <row r="4" spans="1:3" x14ac:dyDescent="0.25">
      <c r="A4" s="14" t="s">
        <v>40</v>
      </c>
      <c r="B4" t="s">
        <v>45</v>
      </c>
      <c r="C4" s="15">
        <v>6</v>
      </c>
    </row>
    <row r="5" spans="1:3" x14ac:dyDescent="0.25">
      <c r="A5" s="14" t="s">
        <v>41</v>
      </c>
      <c r="B5" t="s">
        <v>46</v>
      </c>
      <c r="C5" s="15">
        <v>9</v>
      </c>
    </row>
    <row r="6" spans="1:3" ht="15.75" thickBot="1" x14ac:dyDescent="0.3">
      <c r="A6" s="16" t="s">
        <v>42</v>
      </c>
      <c r="B6" s="17" t="s">
        <v>47</v>
      </c>
      <c r="C6" s="18">
        <v>4.5</v>
      </c>
    </row>
    <row r="7" spans="1:3" ht="15.75" thickBot="1" x14ac:dyDescent="0.3"/>
    <row r="8" spans="1:3" ht="15.75" thickBot="1" x14ac:dyDescent="0.3">
      <c r="B8" s="13" t="s">
        <v>54</v>
      </c>
      <c r="C8" s="19">
        <v>12.62</v>
      </c>
    </row>
    <row r="12" spans="1:3" ht="15.75" thickBot="1" x14ac:dyDescent="0.3"/>
    <row r="13" spans="1:3" ht="15.75" thickBot="1" x14ac:dyDescent="0.3">
      <c r="A13" s="10" t="s">
        <v>49</v>
      </c>
      <c r="B13" s="12" t="s">
        <v>51</v>
      </c>
    </row>
    <row r="14" spans="1:3" x14ac:dyDescent="0.25">
      <c r="A14" s="2" t="s">
        <v>55</v>
      </c>
      <c r="B14" s="4" t="s">
        <v>60</v>
      </c>
    </row>
    <row r="15" spans="1:3" x14ac:dyDescent="0.25">
      <c r="A15" s="14" t="s">
        <v>56</v>
      </c>
      <c r="B15" s="15" t="s">
        <v>61</v>
      </c>
    </row>
    <row r="16" spans="1:3" x14ac:dyDescent="0.25">
      <c r="A16" s="14" t="s">
        <v>57</v>
      </c>
      <c r="B16" s="15" t="s">
        <v>62</v>
      </c>
    </row>
    <row r="17" spans="1:2" x14ac:dyDescent="0.25">
      <c r="A17" s="14" t="s">
        <v>58</v>
      </c>
      <c r="B17" s="15" t="s">
        <v>63</v>
      </c>
    </row>
    <row r="18" spans="1:2" ht="15.75" thickBot="1" x14ac:dyDescent="0.3">
      <c r="A18" s="16" t="s">
        <v>59</v>
      </c>
      <c r="B18" s="18" t="s">
        <v>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CD19-AD61-4DA5-A645-ABA9D047117B}">
  <dimension ref="A1:C8"/>
  <sheetViews>
    <sheetView workbookViewId="0">
      <selection activeCell="C34" sqref="C34"/>
    </sheetView>
  </sheetViews>
  <sheetFormatPr baseColWidth="10" defaultRowHeight="15" x14ac:dyDescent="0.25"/>
  <sheetData>
    <row r="1" spans="1:3" ht="15.75" thickBot="1" x14ac:dyDescent="0.3">
      <c r="A1" s="10" t="s">
        <v>64</v>
      </c>
      <c r="B1" s="11" t="s">
        <v>0</v>
      </c>
      <c r="C1" s="12" t="s">
        <v>65</v>
      </c>
    </row>
    <row r="2" spans="1:3" x14ac:dyDescent="0.25">
      <c r="A2" s="2" t="s">
        <v>66</v>
      </c>
      <c r="B2" s="20" t="s">
        <v>1</v>
      </c>
      <c r="C2" s="4">
        <v>612345789</v>
      </c>
    </row>
    <row r="3" spans="1:3" x14ac:dyDescent="0.25">
      <c r="A3" s="14" t="s">
        <v>67</v>
      </c>
      <c r="B3" s="21" t="s">
        <v>2</v>
      </c>
      <c r="C3" s="15">
        <v>698745321</v>
      </c>
    </row>
    <row r="4" spans="1:3" x14ac:dyDescent="0.25">
      <c r="A4" s="14" t="s">
        <v>68</v>
      </c>
      <c r="B4" s="21" t="s">
        <v>3</v>
      </c>
      <c r="C4" s="15">
        <v>634987210</v>
      </c>
    </row>
    <row r="5" spans="1:3" x14ac:dyDescent="0.25">
      <c r="A5" s="14" t="s">
        <v>69</v>
      </c>
      <c r="B5" s="21" t="s">
        <v>4</v>
      </c>
      <c r="C5" s="15">
        <v>722456893</v>
      </c>
    </row>
    <row r="6" spans="1:3" x14ac:dyDescent="0.25">
      <c r="A6" s="14" t="s">
        <v>70</v>
      </c>
      <c r="B6" s="21" t="s">
        <v>5</v>
      </c>
      <c r="C6" s="15">
        <v>655321478</v>
      </c>
    </row>
    <row r="7" spans="1:3" x14ac:dyDescent="0.25">
      <c r="A7" s="14" t="s">
        <v>71</v>
      </c>
      <c r="B7" s="21" t="s">
        <v>6</v>
      </c>
      <c r="C7" s="15">
        <v>611908734</v>
      </c>
    </row>
    <row r="8" spans="1:3" ht="15.75" thickBot="1" x14ac:dyDescent="0.3">
      <c r="A8" s="16" t="s">
        <v>72</v>
      </c>
      <c r="B8" s="8" t="s">
        <v>7</v>
      </c>
      <c r="C8" s="18">
        <v>687234560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7693-3848-4865-849F-8E89AB41C6AD}">
  <dimension ref="A1:J42"/>
  <sheetViews>
    <sheetView workbookViewId="0">
      <selection activeCell="H15" sqref="H15"/>
    </sheetView>
  </sheetViews>
  <sheetFormatPr baseColWidth="10" defaultRowHeight="15" x14ac:dyDescent="0.25"/>
  <cols>
    <col min="1" max="1" width="11.140625" customWidth="1"/>
    <col min="2" max="2" width="13.140625" bestFit="1" customWidth="1"/>
    <col min="3" max="4" width="22" bestFit="1" customWidth="1"/>
    <col min="5" max="5" width="14.42578125" bestFit="1" customWidth="1"/>
    <col min="6" max="6" width="30.140625" bestFit="1" customWidth="1"/>
    <col min="8" max="8" width="37.140625" bestFit="1" customWidth="1"/>
  </cols>
  <sheetData>
    <row r="1" spans="1:10" x14ac:dyDescent="0.25">
      <c r="A1" s="22" t="s">
        <v>0</v>
      </c>
      <c r="B1" s="22" t="s">
        <v>8</v>
      </c>
      <c r="C1" s="22" t="s">
        <v>9</v>
      </c>
      <c r="D1" s="22" t="s">
        <v>10</v>
      </c>
      <c r="E1" s="22" t="s">
        <v>37</v>
      </c>
      <c r="F1" s="22" t="s">
        <v>48</v>
      </c>
      <c r="G1" s="22" t="s">
        <v>53</v>
      </c>
      <c r="H1" s="22" t="s">
        <v>51</v>
      </c>
      <c r="I1" s="22" t="s">
        <v>65</v>
      </c>
      <c r="J1" s="22" t="s">
        <v>64</v>
      </c>
    </row>
    <row r="2" spans="1:10" x14ac:dyDescent="0.25">
      <c r="A2" s="23" t="s">
        <v>1</v>
      </c>
      <c r="B2" s="23" t="s">
        <v>11</v>
      </c>
      <c r="C2" s="24" t="str">
        <f>VLOOKUP(B2,$B$34:$D$42,3,0)</f>
        <v>Dos Hermanas</v>
      </c>
      <c r="D2" s="24" t="str">
        <f>VLOOKUP(B2,$B$34:$D$42,2,0)</f>
        <v>Sevilla</v>
      </c>
      <c r="E2" s="25" t="s">
        <v>38</v>
      </c>
      <c r="F2" s="24" t="str">
        <f>VLOOKUP(E2,Asignaturas!$A$2:$C$6,2,0)</f>
        <v>Derecho Civil I</v>
      </c>
      <c r="G2" s="26">
        <f>VLOOKUP(E2,Asignaturas!$A$2:$C$6,3,0)*Asignaturas!$C$8</f>
        <v>75.72</v>
      </c>
      <c r="H2" s="24" t="str">
        <f>VLOOKUP(LEFT(E2,3),Asignaturas!$A$14:$B$18,2,0)</f>
        <v>Derecho</v>
      </c>
      <c r="I2" s="24">
        <f>VLOOKUP(A2,'Datos Alumnos'!$B$2:$C$8,2,0)</f>
        <v>612345789</v>
      </c>
      <c r="J2" s="24"/>
    </row>
    <row r="3" spans="1:10" x14ac:dyDescent="0.25">
      <c r="A3" s="23" t="s">
        <v>2</v>
      </c>
      <c r="B3" s="23" t="s">
        <v>12</v>
      </c>
      <c r="C3" s="24" t="str">
        <f t="shared" ref="C3:C26" si="0">VLOOKUP(B3,$B$34:$D$42,3,0)</f>
        <v>Mijas</v>
      </c>
      <c r="D3" s="24" t="str">
        <f t="shared" ref="D3:D26" si="1">VLOOKUP(B3,$B$34:$D$42,2,0)</f>
        <v>Málaga</v>
      </c>
      <c r="E3" s="25" t="s">
        <v>39</v>
      </c>
      <c r="F3" s="24" t="str">
        <f>VLOOKUP(E3,Asignaturas!$A$2:$C$6,2,0)</f>
        <v>Introducción a la Economía</v>
      </c>
      <c r="G3" s="26">
        <f>VLOOKUP(E3,Asignaturas!$A$2:$C$6,3,0)*Asignaturas!$C$8</f>
        <v>56.79</v>
      </c>
      <c r="H3" s="24" t="str">
        <f>VLOOKUP(LEFT(E3,3),Asignaturas!$A$14:$B$18,2,0)</f>
        <v>Economía</v>
      </c>
      <c r="I3" s="24">
        <f>VLOOKUP(A3,'Datos Alumnos'!$B$2:$C$8,2,0)</f>
        <v>698745321</v>
      </c>
      <c r="J3" s="24"/>
    </row>
    <row r="4" spans="1:10" x14ac:dyDescent="0.25">
      <c r="A4" s="23" t="s">
        <v>3</v>
      </c>
      <c r="B4" s="23" t="s">
        <v>13</v>
      </c>
      <c r="C4" s="24" t="str">
        <f t="shared" si="0"/>
        <v>Sanlúcar de Barrameda</v>
      </c>
      <c r="D4" s="24" t="str">
        <f t="shared" si="1"/>
        <v>Cádiz</v>
      </c>
      <c r="E4" s="25" t="s">
        <v>40</v>
      </c>
      <c r="F4" s="24" t="str">
        <f>VLOOKUP(E4,Asignaturas!$A$2:$C$6,2,0)</f>
        <v>Fundamentos de Administración</v>
      </c>
      <c r="G4" s="26">
        <f>VLOOKUP(E4,Asignaturas!$A$2:$C$6,3,0)*Asignaturas!$C$8</f>
        <v>75.72</v>
      </c>
      <c r="H4" s="24" t="str">
        <f>VLOOKUP(LEFT(E4,3),Asignaturas!$A$14:$B$18,2,0)</f>
        <v>Administración y Dirección de Empresas</v>
      </c>
      <c r="I4" s="24">
        <f>VLOOKUP(A4,'Datos Alumnos'!$B$2:$C$8,2,0)</f>
        <v>634987210</v>
      </c>
      <c r="J4" s="24"/>
    </row>
    <row r="5" spans="1:10" x14ac:dyDescent="0.25">
      <c r="A5" s="23" t="s">
        <v>4</v>
      </c>
      <c r="B5" s="23" t="s">
        <v>14</v>
      </c>
      <c r="C5" s="24" t="str">
        <f t="shared" si="0"/>
        <v>Antequera</v>
      </c>
      <c r="D5" s="24" t="str">
        <f t="shared" si="1"/>
        <v>Málaga</v>
      </c>
      <c r="E5" s="25" t="s">
        <v>41</v>
      </c>
      <c r="F5" s="24" t="str">
        <f>VLOOKUP(E5,Asignaturas!$A$2:$C$6,2,0)</f>
        <v>Sociología General</v>
      </c>
      <c r="G5" s="26">
        <f>VLOOKUP(E5,Asignaturas!$A$2:$C$6,3,0)*Asignaturas!$C$8</f>
        <v>113.58</v>
      </c>
      <c r="H5" s="24" t="str">
        <f>VLOOKUP(LEFT(E5,3),Asignaturas!$A$14:$B$18,2,0)</f>
        <v>Sociología</v>
      </c>
      <c r="I5" s="24">
        <f>VLOOKUP(A5,'Datos Alumnos'!$B$2:$C$8,2,0)</f>
        <v>722456893</v>
      </c>
      <c r="J5" s="24"/>
    </row>
    <row r="6" spans="1:10" x14ac:dyDescent="0.25">
      <c r="A6" s="23" t="s">
        <v>5</v>
      </c>
      <c r="B6" s="23" t="s">
        <v>15</v>
      </c>
      <c r="C6" s="24" t="str">
        <f t="shared" si="0"/>
        <v>Motril</v>
      </c>
      <c r="D6" s="24" t="str">
        <f t="shared" si="1"/>
        <v>Granada</v>
      </c>
      <c r="E6" s="25" t="s">
        <v>42</v>
      </c>
      <c r="F6" s="24" t="str">
        <f>VLOOKUP(E6,Asignaturas!$A$2:$C$6,2,0)</f>
        <v>Matemáticas Aplicadas</v>
      </c>
      <c r="G6" s="26">
        <f>VLOOKUP(E6,Asignaturas!$A$2:$C$6,3,0)*Asignaturas!$C$8</f>
        <v>56.79</v>
      </c>
      <c r="H6" s="24" t="str">
        <f>VLOOKUP(LEFT(E6,3),Asignaturas!$A$14:$B$18,2,0)</f>
        <v>Matemáticas</v>
      </c>
      <c r="I6" s="24">
        <f>VLOOKUP(A6,'Datos Alumnos'!$B$2:$C$8,2,0)</f>
        <v>655321478</v>
      </c>
      <c r="J6" s="24"/>
    </row>
    <row r="7" spans="1:10" x14ac:dyDescent="0.25">
      <c r="A7" s="23" t="s">
        <v>6</v>
      </c>
      <c r="B7" s="23" t="s">
        <v>16</v>
      </c>
      <c r="C7" s="24" t="str">
        <f t="shared" si="0"/>
        <v>Linares</v>
      </c>
      <c r="D7" s="24" t="str">
        <f t="shared" si="1"/>
        <v>Jaén</v>
      </c>
      <c r="E7" s="25" t="s">
        <v>38</v>
      </c>
      <c r="F7" s="24" t="str">
        <f>VLOOKUP(E7,Asignaturas!$A$2:$C$6,2,0)</f>
        <v>Derecho Civil I</v>
      </c>
      <c r="G7" s="26">
        <f>VLOOKUP(E7,Asignaturas!$A$2:$C$6,3,0)*Asignaturas!$C$8</f>
        <v>75.72</v>
      </c>
      <c r="H7" s="24" t="str">
        <f>VLOOKUP(LEFT(E7,3),Asignaturas!$A$14:$B$18,2,0)</f>
        <v>Derecho</v>
      </c>
      <c r="I7" s="24">
        <f>VLOOKUP(A7,'Datos Alumnos'!$B$2:$C$8,2,0)</f>
        <v>611908734</v>
      </c>
      <c r="J7" s="24"/>
    </row>
    <row r="8" spans="1:10" x14ac:dyDescent="0.25">
      <c r="A8" s="23" t="s">
        <v>7</v>
      </c>
      <c r="B8" s="23" t="s">
        <v>17</v>
      </c>
      <c r="C8" s="24" t="str">
        <f t="shared" si="0"/>
        <v>Almonte</v>
      </c>
      <c r="D8" s="24" t="str">
        <f t="shared" si="1"/>
        <v>Huelva</v>
      </c>
      <c r="E8" s="25" t="s">
        <v>39</v>
      </c>
      <c r="F8" s="24" t="str">
        <f>VLOOKUP(E8,Asignaturas!$A$2:$C$6,2,0)</f>
        <v>Introducción a la Economía</v>
      </c>
      <c r="G8" s="26">
        <f>VLOOKUP(E8,Asignaturas!$A$2:$C$6,3,0)*Asignaturas!$C$8</f>
        <v>56.79</v>
      </c>
      <c r="H8" s="24" t="str">
        <f>VLOOKUP(LEFT(E8,3),Asignaturas!$A$14:$B$18,2,0)</f>
        <v>Economía</v>
      </c>
      <c r="I8" s="24">
        <f>VLOOKUP(A8,'Datos Alumnos'!$B$2:$C$8,2,0)</f>
        <v>687234560</v>
      </c>
      <c r="J8" s="24"/>
    </row>
    <row r="9" spans="1:10" x14ac:dyDescent="0.25">
      <c r="A9" s="23" t="s">
        <v>2</v>
      </c>
      <c r="B9" s="23" t="s">
        <v>12</v>
      </c>
      <c r="C9" s="24" t="str">
        <f t="shared" si="0"/>
        <v>Mijas</v>
      </c>
      <c r="D9" s="24" t="str">
        <f t="shared" si="1"/>
        <v>Málaga</v>
      </c>
      <c r="E9" s="25" t="s">
        <v>40</v>
      </c>
      <c r="F9" s="24" t="str">
        <f>VLOOKUP(E9,Asignaturas!$A$2:$C$6,2,0)</f>
        <v>Fundamentos de Administración</v>
      </c>
      <c r="G9" s="26">
        <f>VLOOKUP(E9,Asignaturas!$A$2:$C$6,3,0)*Asignaturas!$C$8</f>
        <v>75.72</v>
      </c>
      <c r="H9" s="24" t="str">
        <f>VLOOKUP(LEFT(E9,3),Asignaturas!$A$14:$B$18,2,0)</f>
        <v>Administración y Dirección de Empresas</v>
      </c>
      <c r="I9" s="24">
        <f>VLOOKUP(A9,'Datos Alumnos'!$B$2:$C$8,2,0)</f>
        <v>698745321</v>
      </c>
      <c r="J9" s="24"/>
    </row>
    <row r="10" spans="1:10" x14ac:dyDescent="0.25">
      <c r="A10" s="23" t="s">
        <v>1</v>
      </c>
      <c r="B10" s="23" t="s">
        <v>11</v>
      </c>
      <c r="C10" s="24" t="str">
        <f t="shared" si="0"/>
        <v>Dos Hermanas</v>
      </c>
      <c r="D10" s="24" t="str">
        <f t="shared" si="1"/>
        <v>Sevilla</v>
      </c>
      <c r="E10" s="25" t="s">
        <v>41</v>
      </c>
      <c r="F10" s="24" t="str">
        <f>VLOOKUP(E10,Asignaturas!$A$2:$C$6,2,0)</f>
        <v>Sociología General</v>
      </c>
      <c r="G10" s="26">
        <f>VLOOKUP(E10,Asignaturas!$A$2:$C$6,3,0)*Asignaturas!$C$8</f>
        <v>113.58</v>
      </c>
      <c r="H10" s="24" t="str">
        <f>VLOOKUP(LEFT(E10,3),Asignaturas!$A$14:$B$18,2,0)</f>
        <v>Sociología</v>
      </c>
      <c r="I10" s="24">
        <f>VLOOKUP(A10,'Datos Alumnos'!$B$2:$C$8,2,0)</f>
        <v>612345789</v>
      </c>
      <c r="J10" s="24"/>
    </row>
    <row r="11" spans="1:10" x14ac:dyDescent="0.25">
      <c r="A11" s="23" t="s">
        <v>4</v>
      </c>
      <c r="B11" s="23" t="s">
        <v>14</v>
      </c>
      <c r="C11" s="24" t="str">
        <f t="shared" si="0"/>
        <v>Antequera</v>
      </c>
      <c r="D11" s="24" t="str">
        <f t="shared" si="1"/>
        <v>Málaga</v>
      </c>
      <c r="E11" s="25" t="s">
        <v>42</v>
      </c>
      <c r="F11" s="24" t="str">
        <f>VLOOKUP(E11,Asignaturas!$A$2:$C$6,2,0)</f>
        <v>Matemáticas Aplicadas</v>
      </c>
      <c r="G11" s="26">
        <f>VLOOKUP(E11,Asignaturas!$A$2:$C$6,3,0)*Asignaturas!$C$8</f>
        <v>56.79</v>
      </c>
      <c r="H11" s="24" t="str">
        <f>VLOOKUP(LEFT(E11,3),Asignaturas!$A$14:$B$18,2,0)</f>
        <v>Matemáticas</v>
      </c>
      <c r="I11" s="24">
        <f>VLOOKUP(A11,'Datos Alumnos'!$B$2:$C$8,2,0)</f>
        <v>722456893</v>
      </c>
      <c r="J11" s="24"/>
    </row>
    <row r="12" spans="1:10" x14ac:dyDescent="0.25">
      <c r="A12" s="23" t="s">
        <v>3</v>
      </c>
      <c r="B12" s="23" t="s">
        <v>13</v>
      </c>
      <c r="C12" s="24" t="str">
        <f t="shared" si="0"/>
        <v>Sanlúcar de Barrameda</v>
      </c>
      <c r="D12" s="24" t="str">
        <f t="shared" si="1"/>
        <v>Cádiz</v>
      </c>
      <c r="E12" s="25" t="s">
        <v>38</v>
      </c>
      <c r="F12" s="24" t="str">
        <f>VLOOKUP(E12,Asignaturas!$A$2:$C$6,2,0)</f>
        <v>Derecho Civil I</v>
      </c>
      <c r="G12" s="26">
        <f>VLOOKUP(E12,Asignaturas!$A$2:$C$6,3,0)*Asignaturas!$C$8</f>
        <v>75.72</v>
      </c>
      <c r="H12" s="24" t="str">
        <f>VLOOKUP(LEFT(E12,3),Asignaturas!$A$14:$B$18,2,0)</f>
        <v>Derecho</v>
      </c>
      <c r="I12" s="24">
        <f>VLOOKUP(A12,'Datos Alumnos'!$B$2:$C$8,2,0)</f>
        <v>634987210</v>
      </c>
      <c r="J12" s="24"/>
    </row>
    <row r="13" spans="1:10" x14ac:dyDescent="0.25">
      <c r="A13" s="23" t="s">
        <v>5</v>
      </c>
      <c r="B13" s="23" t="s">
        <v>15</v>
      </c>
      <c r="C13" s="24" t="str">
        <f t="shared" si="0"/>
        <v>Motril</v>
      </c>
      <c r="D13" s="24" t="str">
        <f t="shared" si="1"/>
        <v>Granada</v>
      </c>
      <c r="E13" s="25" t="s">
        <v>39</v>
      </c>
      <c r="F13" s="24" t="str">
        <f>VLOOKUP(E13,Asignaturas!$A$2:$C$6,2,0)</f>
        <v>Introducción a la Economía</v>
      </c>
      <c r="G13" s="26">
        <f>VLOOKUP(E13,Asignaturas!$A$2:$C$6,3,0)*Asignaturas!$C$8</f>
        <v>56.79</v>
      </c>
      <c r="H13" s="24" t="str">
        <f>VLOOKUP(LEFT(E13,3),Asignaturas!$A$14:$B$18,2,0)</f>
        <v>Economía</v>
      </c>
      <c r="I13" s="24">
        <f>VLOOKUP(A13,'Datos Alumnos'!$B$2:$C$8,2,0)</f>
        <v>655321478</v>
      </c>
      <c r="J13" s="24"/>
    </row>
    <row r="14" spans="1:10" x14ac:dyDescent="0.25">
      <c r="A14" s="23" t="s">
        <v>6</v>
      </c>
      <c r="B14" s="23" t="s">
        <v>16</v>
      </c>
      <c r="C14" s="24" t="str">
        <f t="shared" si="0"/>
        <v>Linares</v>
      </c>
      <c r="D14" s="24" t="str">
        <f t="shared" si="1"/>
        <v>Jaén</v>
      </c>
      <c r="E14" s="25" t="s">
        <v>40</v>
      </c>
      <c r="F14" s="24" t="str">
        <f>VLOOKUP(E14,Asignaturas!$A$2:$C$6,2,0)</f>
        <v>Fundamentos de Administración</v>
      </c>
      <c r="G14" s="26">
        <f>VLOOKUP(E14,Asignaturas!$A$2:$C$6,3,0)*Asignaturas!$C$8</f>
        <v>75.72</v>
      </c>
      <c r="H14" s="24" t="str">
        <f>VLOOKUP(LEFT(E14,3),Asignaturas!$A$14:$B$18,2,0)</f>
        <v>Administración y Dirección de Empresas</v>
      </c>
      <c r="I14" s="24">
        <f>VLOOKUP(A14,'Datos Alumnos'!$B$2:$C$8,2,0)</f>
        <v>611908734</v>
      </c>
      <c r="J14" s="24"/>
    </row>
    <row r="15" spans="1:10" x14ac:dyDescent="0.25">
      <c r="A15" s="23" t="s">
        <v>7</v>
      </c>
      <c r="B15" s="23" t="s">
        <v>17</v>
      </c>
      <c r="C15" s="24" t="str">
        <f t="shared" si="0"/>
        <v>Almonte</v>
      </c>
      <c r="D15" s="24" t="str">
        <f t="shared" si="1"/>
        <v>Huelva</v>
      </c>
      <c r="E15" s="25" t="s">
        <v>41</v>
      </c>
      <c r="F15" s="24" t="str">
        <f>VLOOKUP(E15,Asignaturas!$A$2:$C$6,2,0)</f>
        <v>Sociología General</v>
      </c>
      <c r="G15" s="26">
        <f>VLOOKUP(E15,Asignaturas!$A$2:$C$6,3,0)*Asignaturas!$C$8</f>
        <v>113.58</v>
      </c>
      <c r="H15" s="24" t="str">
        <f>VLOOKUP(LEFT(E15,3),Asignaturas!$A$14:$B$18,2,0)</f>
        <v>Sociología</v>
      </c>
      <c r="I15" s="24">
        <f>VLOOKUP(A15,'Datos Alumnos'!$B$2:$C$8,2,0)</f>
        <v>687234560</v>
      </c>
      <c r="J15" s="24"/>
    </row>
    <row r="16" spans="1:10" x14ac:dyDescent="0.25">
      <c r="A16" s="23" t="s">
        <v>1</v>
      </c>
      <c r="B16" s="23" t="s">
        <v>11</v>
      </c>
      <c r="C16" s="24" t="str">
        <f t="shared" si="0"/>
        <v>Dos Hermanas</v>
      </c>
      <c r="D16" s="24" t="str">
        <f t="shared" si="1"/>
        <v>Sevilla</v>
      </c>
      <c r="E16" s="25" t="s">
        <v>42</v>
      </c>
      <c r="F16" s="24" t="str">
        <f>VLOOKUP(E16,Asignaturas!$A$2:$C$6,2,0)</f>
        <v>Matemáticas Aplicadas</v>
      </c>
      <c r="G16" s="26">
        <f>VLOOKUP(E16,Asignaturas!$A$2:$C$6,3,0)*Asignaturas!$C$8</f>
        <v>56.79</v>
      </c>
      <c r="H16" s="24" t="str">
        <f>VLOOKUP(LEFT(E16,3),Asignaturas!$A$14:$B$18,2,0)</f>
        <v>Matemáticas</v>
      </c>
      <c r="I16" s="24">
        <f>VLOOKUP(A16,'Datos Alumnos'!$B$2:$C$8,2,0)</f>
        <v>612345789</v>
      </c>
      <c r="J16" s="24"/>
    </row>
    <row r="17" spans="1:10" x14ac:dyDescent="0.25">
      <c r="A17" s="23" t="s">
        <v>2</v>
      </c>
      <c r="B17" s="23" t="s">
        <v>12</v>
      </c>
      <c r="C17" s="24" t="str">
        <f t="shared" si="0"/>
        <v>Mijas</v>
      </c>
      <c r="D17" s="24" t="str">
        <f t="shared" si="1"/>
        <v>Málaga</v>
      </c>
      <c r="E17" s="25" t="s">
        <v>38</v>
      </c>
      <c r="F17" s="24" t="str">
        <f>VLOOKUP(E17,Asignaturas!$A$2:$C$6,2,0)</f>
        <v>Derecho Civil I</v>
      </c>
      <c r="G17" s="26">
        <f>VLOOKUP(E17,Asignaturas!$A$2:$C$6,3,0)*Asignaturas!$C$8</f>
        <v>75.72</v>
      </c>
      <c r="H17" s="24" t="str">
        <f>VLOOKUP(LEFT(E17,3),Asignaturas!$A$14:$B$18,2,0)</f>
        <v>Derecho</v>
      </c>
      <c r="I17" s="24">
        <f>VLOOKUP(A17,'Datos Alumnos'!$B$2:$C$8,2,0)</f>
        <v>698745321</v>
      </c>
      <c r="J17" s="24"/>
    </row>
    <row r="18" spans="1:10" x14ac:dyDescent="0.25">
      <c r="A18" s="23" t="s">
        <v>4</v>
      </c>
      <c r="B18" s="23" t="s">
        <v>14</v>
      </c>
      <c r="C18" s="24" t="str">
        <f t="shared" si="0"/>
        <v>Antequera</v>
      </c>
      <c r="D18" s="24" t="str">
        <f t="shared" si="1"/>
        <v>Málaga</v>
      </c>
      <c r="E18" s="25" t="s">
        <v>39</v>
      </c>
      <c r="F18" s="24" t="str">
        <f>VLOOKUP(E18,Asignaturas!$A$2:$C$6,2,0)</f>
        <v>Introducción a la Economía</v>
      </c>
      <c r="G18" s="26">
        <f>VLOOKUP(E18,Asignaturas!$A$2:$C$6,3,0)*Asignaturas!$C$8</f>
        <v>56.79</v>
      </c>
      <c r="H18" s="24" t="str">
        <f>VLOOKUP(LEFT(E18,3),Asignaturas!$A$14:$B$18,2,0)</f>
        <v>Economía</v>
      </c>
      <c r="I18" s="24">
        <f>VLOOKUP(A18,'Datos Alumnos'!$B$2:$C$8,2,0)</f>
        <v>722456893</v>
      </c>
      <c r="J18" s="24"/>
    </row>
    <row r="19" spans="1:10" x14ac:dyDescent="0.25">
      <c r="A19" s="23" t="s">
        <v>3</v>
      </c>
      <c r="B19" s="23" t="s">
        <v>13</v>
      </c>
      <c r="C19" s="24" t="str">
        <f t="shared" si="0"/>
        <v>Sanlúcar de Barrameda</v>
      </c>
      <c r="D19" s="24" t="str">
        <f t="shared" si="1"/>
        <v>Cádiz</v>
      </c>
      <c r="E19" s="25" t="s">
        <v>40</v>
      </c>
      <c r="F19" s="24" t="str">
        <f>VLOOKUP(E19,Asignaturas!$A$2:$C$6,2,0)</f>
        <v>Fundamentos de Administración</v>
      </c>
      <c r="G19" s="26">
        <f>VLOOKUP(E19,Asignaturas!$A$2:$C$6,3,0)*Asignaturas!$C$8</f>
        <v>75.72</v>
      </c>
      <c r="H19" s="24" t="str">
        <f>VLOOKUP(LEFT(E19,3),Asignaturas!$A$14:$B$18,2,0)</f>
        <v>Administración y Dirección de Empresas</v>
      </c>
      <c r="I19" s="24">
        <f>VLOOKUP(A19,'Datos Alumnos'!$B$2:$C$8,2,0)</f>
        <v>634987210</v>
      </c>
      <c r="J19" s="24"/>
    </row>
    <row r="20" spans="1:10" x14ac:dyDescent="0.25">
      <c r="A20" s="23" t="s">
        <v>5</v>
      </c>
      <c r="B20" s="23" t="s">
        <v>15</v>
      </c>
      <c r="C20" s="24" t="str">
        <f t="shared" si="0"/>
        <v>Motril</v>
      </c>
      <c r="D20" s="24" t="str">
        <f t="shared" si="1"/>
        <v>Granada</v>
      </c>
      <c r="E20" s="25" t="s">
        <v>41</v>
      </c>
      <c r="F20" s="24" t="str">
        <f>VLOOKUP(E20,Asignaturas!$A$2:$C$6,2,0)</f>
        <v>Sociología General</v>
      </c>
      <c r="G20" s="26">
        <f>VLOOKUP(E20,Asignaturas!$A$2:$C$6,3,0)*Asignaturas!$C$8</f>
        <v>113.58</v>
      </c>
      <c r="H20" s="24" t="str">
        <f>VLOOKUP(LEFT(E20,3),Asignaturas!$A$14:$B$18,2,0)</f>
        <v>Sociología</v>
      </c>
      <c r="I20" s="24">
        <f>VLOOKUP(A20,'Datos Alumnos'!$B$2:$C$8,2,0)</f>
        <v>655321478</v>
      </c>
      <c r="J20" s="24"/>
    </row>
    <row r="21" spans="1:10" x14ac:dyDescent="0.25">
      <c r="A21" s="23" t="s">
        <v>6</v>
      </c>
      <c r="B21" s="23" t="s">
        <v>16</v>
      </c>
      <c r="C21" s="24" t="str">
        <f t="shared" si="0"/>
        <v>Linares</v>
      </c>
      <c r="D21" s="24" t="str">
        <f t="shared" si="1"/>
        <v>Jaén</v>
      </c>
      <c r="E21" s="25" t="s">
        <v>42</v>
      </c>
      <c r="F21" s="24" t="str">
        <f>VLOOKUP(E21,Asignaturas!$A$2:$C$6,2,0)</f>
        <v>Matemáticas Aplicadas</v>
      </c>
      <c r="G21" s="26">
        <f>VLOOKUP(E21,Asignaturas!$A$2:$C$6,3,0)*Asignaturas!$C$8</f>
        <v>56.79</v>
      </c>
      <c r="H21" s="24" t="str">
        <f>VLOOKUP(LEFT(E21,3),Asignaturas!$A$14:$B$18,2,0)</f>
        <v>Matemáticas</v>
      </c>
      <c r="I21" s="24">
        <f>VLOOKUP(A21,'Datos Alumnos'!$B$2:$C$8,2,0)</f>
        <v>611908734</v>
      </c>
      <c r="J21" s="24"/>
    </row>
    <row r="22" spans="1:10" x14ac:dyDescent="0.25">
      <c r="A22" s="23" t="s">
        <v>7</v>
      </c>
      <c r="B22" s="23" t="s">
        <v>17</v>
      </c>
      <c r="C22" s="24" t="str">
        <f t="shared" si="0"/>
        <v>Almonte</v>
      </c>
      <c r="D22" s="24" t="str">
        <f t="shared" si="1"/>
        <v>Huelva</v>
      </c>
      <c r="E22" s="25" t="s">
        <v>38</v>
      </c>
      <c r="F22" s="24" t="str">
        <f>VLOOKUP(E22,Asignaturas!$A$2:$C$6,2,0)</f>
        <v>Derecho Civil I</v>
      </c>
      <c r="G22" s="26">
        <f>VLOOKUP(E22,Asignaturas!$A$2:$C$6,3,0)*Asignaturas!$C$8</f>
        <v>75.72</v>
      </c>
      <c r="H22" s="24" t="str">
        <f>VLOOKUP(LEFT(E22,3),Asignaturas!$A$14:$B$18,2,0)</f>
        <v>Derecho</v>
      </c>
      <c r="I22" s="24">
        <f>VLOOKUP(A22,'Datos Alumnos'!$B$2:$C$8,2,0)</f>
        <v>687234560</v>
      </c>
      <c r="J22" s="24"/>
    </row>
    <row r="23" spans="1:10" x14ac:dyDescent="0.25">
      <c r="A23" s="23" t="s">
        <v>1</v>
      </c>
      <c r="B23" s="23" t="s">
        <v>11</v>
      </c>
      <c r="C23" s="24" t="str">
        <f t="shared" si="0"/>
        <v>Dos Hermanas</v>
      </c>
      <c r="D23" s="24" t="str">
        <f t="shared" si="1"/>
        <v>Sevilla</v>
      </c>
      <c r="E23" s="25" t="s">
        <v>39</v>
      </c>
      <c r="F23" s="24" t="str">
        <f>VLOOKUP(E23,Asignaturas!$A$2:$C$6,2,0)</f>
        <v>Introducción a la Economía</v>
      </c>
      <c r="G23" s="26">
        <f>VLOOKUP(E23,Asignaturas!$A$2:$C$6,3,0)*Asignaturas!$C$8</f>
        <v>56.79</v>
      </c>
      <c r="H23" s="24" t="str">
        <f>VLOOKUP(LEFT(E23,3),Asignaturas!$A$14:$B$18,2,0)</f>
        <v>Economía</v>
      </c>
      <c r="I23" s="24">
        <f>VLOOKUP(A23,'Datos Alumnos'!$B$2:$C$8,2,0)</f>
        <v>612345789</v>
      </c>
      <c r="J23" s="24"/>
    </row>
    <row r="24" spans="1:10" x14ac:dyDescent="0.25">
      <c r="A24" s="23" t="s">
        <v>2</v>
      </c>
      <c r="B24" s="23" t="s">
        <v>12</v>
      </c>
      <c r="C24" s="24" t="str">
        <f t="shared" si="0"/>
        <v>Mijas</v>
      </c>
      <c r="D24" s="24" t="str">
        <f t="shared" si="1"/>
        <v>Málaga</v>
      </c>
      <c r="E24" s="25" t="s">
        <v>40</v>
      </c>
      <c r="F24" s="24" t="str">
        <f>VLOOKUP(E24,Asignaturas!$A$2:$C$6,2,0)</f>
        <v>Fundamentos de Administración</v>
      </c>
      <c r="G24" s="26">
        <f>VLOOKUP(E24,Asignaturas!$A$2:$C$6,3,0)*Asignaturas!$C$8</f>
        <v>75.72</v>
      </c>
      <c r="H24" s="24" t="str">
        <f>VLOOKUP(LEFT(E24,3),Asignaturas!$A$14:$B$18,2,0)</f>
        <v>Administración y Dirección de Empresas</v>
      </c>
      <c r="I24" s="24">
        <f>VLOOKUP(A24,'Datos Alumnos'!$B$2:$C$8,2,0)</f>
        <v>698745321</v>
      </c>
      <c r="J24" s="24"/>
    </row>
    <row r="25" spans="1:10" x14ac:dyDescent="0.25">
      <c r="A25" s="23" t="s">
        <v>4</v>
      </c>
      <c r="B25" s="23" t="s">
        <v>14</v>
      </c>
      <c r="C25" s="24" t="str">
        <f t="shared" si="0"/>
        <v>Antequera</v>
      </c>
      <c r="D25" s="24" t="str">
        <f t="shared" si="1"/>
        <v>Málaga</v>
      </c>
      <c r="E25" s="25" t="s">
        <v>41</v>
      </c>
      <c r="F25" s="24" t="str">
        <f>VLOOKUP(E25,Asignaturas!$A$2:$C$6,2,0)</f>
        <v>Sociología General</v>
      </c>
      <c r="G25" s="26">
        <f>VLOOKUP(E25,Asignaturas!$A$2:$C$6,3,0)*Asignaturas!$C$8</f>
        <v>113.58</v>
      </c>
      <c r="H25" s="24" t="str">
        <f>VLOOKUP(LEFT(E25,3),Asignaturas!$A$14:$B$18,2,0)</f>
        <v>Sociología</v>
      </c>
      <c r="I25" s="24">
        <f>VLOOKUP(A25,'Datos Alumnos'!$B$2:$C$8,2,0)</f>
        <v>722456893</v>
      </c>
      <c r="J25" s="24"/>
    </row>
    <row r="26" spans="1:10" x14ac:dyDescent="0.25">
      <c r="A26" s="23" t="s">
        <v>3</v>
      </c>
      <c r="B26" s="23" t="s">
        <v>13</v>
      </c>
      <c r="C26" s="24" t="str">
        <f t="shared" si="0"/>
        <v>Sanlúcar de Barrameda</v>
      </c>
      <c r="D26" s="24" t="str">
        <f t="shared" si="1"/>
        <v>Cádiz</v>
      </c>
      <c r="E26" s="25" t="s">
        <v>42</v>
      </c>
      <c r="F26" s="24" t="str">
        <f>VLOOKUP(E26,Asignaturas!$A$2:$C$6,2,0)</f>
        <v>Matemáticas Aplicadas</v>
      </c>
      <c r="G26" s="26">
        <f>VLOOKUP(E26,Asignaturas!$A$2:$C$6,3,0)*Asignaturas!$C$8</f>
        <v>56.79</v>
      </c>
      <c r="H26" s="24" t="str">
        <f>VLOOKUP(LEFT(E26,3),Asignaturas!$A$14:$B$18,2,0)</f>
        <v>Matemáticas</v>
      </c>
      <c r="I26" s="24">
        <f>VLOOKUP(A26,'Datos Alumnos'!$B$2:$C$8,2,0)</f>
        <v>634987210</v>
      </c>
      <c r="J26" s="24"/>
    </row>
    <row r="32" spans="1:10" ht="15.75" thickBot="1" x14ac:dyDescent="0.3"/>
    <row r="33" spans="2:4" ht="15.75" thickBot="1" x14ac:dyDescent="0.3">
      <c r="B33" s="10" t="s">
        <v>8</v>
      </c>
      <c r="C33" s="11" t="s">
        <v>10</v>
      </c>
      <c r="D33" s="12" t="s">
        <v>9</v>
      </c>
    </row>
    <row r="34" spans="2:4" x14ac:dyDescent="0.25">
      <c r="B34" s="5" t="s">
        <v>11</v>
      </c>
      <c r="C34" s="1" t="s">
        <v>18</v>
      </c>
      <c r="D34" s="6" t="s">
        <v>19</v>
      </c>
    </row>
    <row r="35" spans="2:4" x14ac:dyDescent="0.25">
      <c r="B35" s="5" t="s">
        <v>12</v>
      </c>
      <c r="C35" s="1" t="s">
        <v>20</v>
      </c>
      <c r="D35" s="6" t="s">
        <v>21</v>
      </c>
    </row>
    <row r="36" spans="2:4" x14ac:dyDescent="0.25">
      <c r="B36" s="5" t="s">
        <v>13</v>
      </c>
      <c r="C36" s="1" t="s">
        <v>22</v>
      </c>
      <c r="D36" s="6" t="s">
        <v>23</v>
      </c>
    </row>
    <row r="37" spans="2:4" x14ac:dyDescent="0.25">
      <c r="B37" s="5" t="s">
        <v>14</v>
      </c>
      <c r="C37" s="1" t="s">
        <v>20</v>
      </c>
      <c r="D37" s="6" t="s">
        <v>24</v>
      </c>
    </row>
    <row r="38" spans="2:4" x14ac:dyDescent="0.25">
      <c r="B38" s="5" t="s">
        <v>15</v>
      </c>
      <c r="C38" s="1" t="s">
        <v>25</v>
      </c>
      <c r="D38" s="6" t="s">
        <v>26</v>
      </c>
    </row>
    <row r="39" spans="2:4" x14ac:dyDescent="0.25">
      <c r="B39" s="5" t="s">
        <v>16</v>
      </c>
      <c r="C39" s="1" t="s">
        <v>27</v>
      </c>
      <c r="D39" s="6" t="s">
        <v>28</v>
      </c>
    </row>
    <row r="40" spans="2:4" x14ac:dyDescent="0.25">
      <c r="B40" s="5" t="s">
        <v>17</v>
      </c>
      <c r="C40" s="1" t="s">
        <v>29</v>
      </c>
      <c r="D40" s="6" t="s">
        <v>30</v>
      </c>
    </row>
    <row r="41" spans="2:4" x14ac:dyDescent="0.25">
      <c r="B41" s="5" t="s">
        <v>35</v>
      </c>
      <c r="C41" s="1" t="s">
        <v>31</v>
      </c>
      <c r="D41" s="6" t="s">
        <v>32</v>
      </c>
    </row>
    <row r="42" spans="2:4" ht="15.75" thickBot="1" x14ac:dyDescent="0.3">
      <c r="B42" s="7" t="s">
        <v>36</v>
      </c>
      <c r="C42" s="8" t="s">
        <v>33</v>
      </c>
      <c r="D42" s="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Función BUSCARV</vt:lpstr>
      <vt:lpstr>Asignaturas</vt:lpstr>
      <vt:lpstr>Datos Alumnos</vt:lpstr>
      <vt:lpstr>Función BUSCARV 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Enrique Martínez García</dc:creator>
  <cp:lastModifiedBy>José Enrique Martínez García</cp:lastModifiedBy>
  <dcterms:created xsi:type="dcterms:W3CDTF">2026-01-09T19:45:54Z</dcterms:created>
  <dcterms:modified xsi:type="dcterms:W3CDTF">2026-01-10T16:11:47Z</dcterms:modified>
</cp:coreProperties>
</file>